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5860" activeTab="0"/>
  </bookViews>
  <sheets>
    <sheet name="Sausages" sheetId="1" r:id="rId1"/>
    <sheet name="Sutter Linguiça" sheetId="2" r:id="rId2"/>
  </sheets>
  <definedNames/>
  <calcPr fullCalcOnLoad="1"/>
</workbook>
</file>

<file path=xl/sharedStrings.xml><?xml version="1.0" encoding="utf-8"?>
<sst xmlns="http://schemas.openxmlformats.org/spreadsheetml/2006/main" count="415" uniqueCount="88">
  <si>
    <r>
      <t>1</t>
    </r>
    <r>
      <rPr>
        <b/>
        <sz val="7"/>
        <color indexed="8"/>
        <rFont val="Geneva"/>
        <family val="0"/>
      </rPr>
      <t>:</t>
    </r>
    <r>
      <rPr>
        <sz val="7"/>
        <color indexed="8"/>
        <rFont val="Geneva"/>
        <family val="0"/>
      </rPr>
      <t xml:space="preserve"> Mix all the ingredients. Cover and refrigerate 24 hours. </t>
    </r>
    <r>
      <rPr>
        <b/>
        <sz val="7"/>
        <color indexed="16"/>
        <rFont val="Geneva"/>
        <family val="0"/>
      </rPr>
      <t>2:</t>
    </r>
    <r>
      <rPr>
        <sz val="7"/>
        <color indexed="8"/>
        <rFont val="Geneva"/>
        <family val="0"/>
      </rPr>
      <t xml:space="preserve"> Grind coarsely, cover, refrigerate 1-2 hours. Stuff casings.</t>
    </r>
  </si>
  <si>
    <r>
      <t>INSTRUCTIONS</t>
    </r>
    <r>
      <rPr>
        <b/>
        <sz val="7"/>
        <color indexed="8"/>
        <rFont val="Geneva"/>
        <family val="0"/>
      </rPr>
      <t>:</t>
    </r>
    <r>
      <rPr>
        <sz val="7"/>
        <color indexed="8"/>
        <rFont val="Geneva"/>
        <family val="0"/>
      </rPr>
      <t xml:space="preserve"> Replace the </t>
    </r>
    <r>
      <rPr>
        <b/>
        <sz val="7"/>
        <color indexed="53"/>
        <rFont val="Geneva"/>
        <family val="0"/>
      </rPr>
      <t>ORANGE</t>
    </r>
    <r>
      <rPr>
        <b/>
        <sz val="7"/>
        <color indexed="8"/>
        <rFont val="Geneva"/>
        <family val="0"/>
      </rPr>
      <t xml:space="preserve"> </t>
    </r>
    <r>
      <rPr>
        <sz val="7"/>
        <color indexed="8"/>
        <rFont val="Geneva"/>
        <family val="0"/>
      </rPr>
      <t xml:space="preserve">numbers with the total poundage of your ground pork. Quantities of all other ingredients will automatically be updated. </t>
    </r>
  </si>
  <si>
    <r>
      <t xml:space="preserve">NOTE: </t>
    </r>
    <r>
      <rPr>
        <sz val="7"/>
        <color indexed="8"/>
        <rFont val="Geneva"/>
        <family val="0"/>
      </rPr>
      <t>Columns I, II and III are the same quantities, in different units for ease of measurement. Choose from the most convenient column.</t>
    </r>
  </si>
  <si>
    <t>I</t>
  </si>
  <si>
    <t>II</t>
  </si>
  <si>
    <t>III</t>
  </si>
  <si>
    <t>tsp</t>
  </si>
  <si>
    <t>lb</t>
  </si>
  <si>
    <t>tbsp</t>
  </si>
  <si>
    <t>cup</t>
  </si>
  <si>
    <t>ITALIAN SAUSAGE</t>
  </si>
  <si>
    <t>lbs</t>
  </si>
  <si>
    <t>cups</t>
  </si>
  <si>
    <t>cloves</t>
  </si>
  <si>
    <t>Ground pork</t>
  </si>
  <si>
    <t>Cayenne pepper</t>
  </si>
  <si>
    <t>Nutmeg</t>
  </si>
  <si>
    <t>Ground ginger</t>
  </si>
  <si>
    <t>Ground black pepper</t>
  </si>
  <si>
    <t>Crushed garlic cloves</t>
  </si>
  <si>
    <t>Raisins (dark &amp; white)</t>
  </si>
  <si>
    <t xml:space="preserve">Sugar </t>
  </si>
  <si>
    <t>Salt (Diamond Crystal)</t>
  </si>
  <si>
    <t>Fennel seeds</t>
  </si>
  <si>
    <t>Chopped parsley</t>
  </si>
  <si>
    <t>TABLEspoons</t>
  </si>
  <si>
    <t>TEAspoons</t>
  </si>
  <si>
    <t>clove(s)</t>
  </si>
  <si>
    <t>BREAKFAST SAUSAGE</t>
  </si>
  <si>
    <t>Summer savory</t>
  </si>
  <si>
    <t>Marjoram</t>
  </si>
  <si>
    <t>Powdered sage</t>
  </si>
  <si>
    <r>
      <t>Base</t>
    </r>
    <r>
      <rPr>
        <b/>
        <sz val="9"/>
        <color indexed="16"/>
        <rFont val="Geneva"/>
        <family val="0"/>
      </rPr>
      <t xml:space="preserve">   x</t>
    </r>
  </si>
  <si>
    <t>Thyme</t>
  </si>
  <si>
    <t>Paprika</t>
  </si>
  <si>
    <t>Cinnamon</t>
  </si>
  <si>
    <t>Ground cloves</t>
  </si>
  <si>
    <t>CHAURICE</t>
  </si>
  <si>
    <t>Cayenne</t>
  </si>
  <si>
    <t>Diced onions</t>
  </si>
  <si>
    <t>Parsley</t>
  </si>
  <si>
    <t>Bay leaves, crushed</t>
  </si>
  <si>
    <t>leaves</t>
  </si>
  <si>
    <t>oz</t>
  </si>
  <si>
    <t>ounces</t>
  </si>
  <si>
    <t>quarts</t>
  </si>
  <si>
    <t>Ground pork, coarse-ground</t>
  </si>
  <si>
    <t>Sherry, dark, dry</t>
  </si>
  <si>
    <t>Sugar</t>
  </si>
  <si>
    <t>© 2001, SausageMania</t>
  </si>
  <si>
    <t>http://www.sausagemania.com</t>
  </si>
  <si>
    <t>SausageMania Spreadsheet</t>
  </si>
  <si>
    <t>Imported Hungarian Paprika</t>
  </si>
  <si>
    <t>Ground Allspice</t>
  </si>
  <si>
    <t>Boiled garlic cloves, mashed</t>
  </si>
  <si>
    <t>Fresh garlic cloves, crushed</t>
  </si>
  <si>
    <t>Ground back pepper</t>
  </si>
  <si>
    <t>White raisins</t>
  </si>
  <si>
    <t>HUNGARIAN RAISIN SAUSAGE</t>
  </si>
  <si>
    <t>ANDOUILLE</t>
  </si>
  <si>
    <t>Mace</t>
  </si>
  <si>
    <t>Garlic</t>
  </si>
  <si>
    <t>clove</t>
  </si>
  <si>
    <t>Sage</t>
  </si>
  <si>
    <t>Ground Bayleaf</t>
  </si>
  <si>
    <t>SPANISH CHORIZO</t>
  </si>
  <si>
    <t>Brown sugar</t>
  </si>
  <si>
    <t>Ground nutmeg</t>
  </si>
  <si>
    <t>Smoked paprika</t>
  </si>
  <si>
    <t>Aleppo Pepper</t>
  </si>
  <si>
    <t>Diced pork</t>
  </si>
  <si>
    <t>NB: For variation, add 0.5-1.0 tsp red pepper flakes and 1 clove garlic to each 1 lb. of mix.</t>
  </si>
  <si>
    <t xml:space="preserve">Smoked sweet paprika (optional) </t>
  </si>
  <si>
    <t>SPANISH SAUSAGE</t>
  </si>
  <si>
    <t>Recalculated Amount</t>
  </si>
  <si>
    <t>Applesauce, cinnamon</t>
  </si>
  <si>
    <t>Mustard Seed, yellow</t>
  </si>
  <si>
    <t>Any recipes added by me are so indicated</t>
  </si>
  <si>
    <t>(Added by Ralph Sutter)</t>
  </si>
  <si>
    <t>Alsatian Christmas Sausage</t>
  </si>
  <si>
    <r>
      <rPr>
        <b/>
        <sz val="9"/>
        <rFont val="Geneva"/>
        <family val="0"/>
      </rPr>
      <t>TABLE</t>
    </r>
    <r>
      <rPr>
        <sz val="9"/>
        <rFont val="Geneva"/>
        <family val="0"/>
      </rPr>
      <t>spoons</t>
    </r>
  </si>
  <si>
    <t>Comments</t>
  </si>
  <si>
    <t>I did not add this ingredient</t>
  </si>
  <si>
    <t>Sweet Cooking Sake</t>
  </si>
  <si>
    <t>Enter a value below</t>
  </si>
  <si>
    <t>Pounds</t>
  </si>
  <si>
    <t xml:space="preserve">Linguiça Version 2 </t>
  </si>
  <si>
    <t>Linguiça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</si>
</sst>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"/>
    <numFmt numFmtId="166" formatCode="0.00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double"/>
      <sz val="9"/>
      <color indexed="16"/>
      <name val="Geneva"/>
      <family val="0"/>
    </font>
    <font>
      <b/>
      <sz val="9"/>
      <color indexed="16"/>
      <name val="Geneva"/>
      <family val="0"/>
    </font>
    <font>
      <u val="double"/>
      <sz val="9"/>
      <color indexed="16"/>
      <name val="Geneva"/>
      <family val="0"/>
    </font>
    <font>
      <sz val="9"/>
      <color indexed="16"/>
      <name val="Geneva"/>
      <family val="0"/>
    </font>
    <font>
      <u val="double"/>
      <sz val="9"/>
      <color indexed="53"/>
      <name val="Geneva"/>
      <family val="0"/>
    </font>
    <font>
      <b/>
      <sz val="7"/>
      <color indexed="16"/>
      <name val="Geneva"/>
      <family val="0"/>
    </font>
    <font>
      <b/>
      <sz val="7"/>
      <color indexed="8"/>
      <name val="Geneva"/>
      <family val="0"/>
    </font>
    <font>
      <sz val="7"/>
      <color indexed="8"/>
      <name val="Geneva"/>
      <family val="0"/>
    </font>
    <font>
      <b/>
      <sz val="7"/>
      <color indexed="53"/>
      <name val="Geneva"/>
      <family val="0"/>
    </font>
    <font>
      <b/>
      <u val="single"/>
      <sz val="12"/>
      <color indexed="12"/>
      <name val="Geneva"/>
      <family val="0"/>
    </font>
    <font>
      <b/>
      <u val="single"/>
      <sz val="12"/>
      <color indexed="48"/>
      <name val="Geneva"/>
      <family val="0"/>
    </font>
    <font>
      <b/>
      <u val="double"/>
      <sz val="14"/>
      <color indexed="1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53" applyAlignment="1" applyProtection="1">
      <alignment horizontal="left"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1" fillId="0" borderId="0" xfId="53" applyFont="1" applyAlignment="1" applyProtection="1">
      <alignment horizontal="left"/>
      <protection/>
    </xf>
    <xf numFmtId="0" fontId="15" fillId="0" borderId="0" xfId="53" applyFont="1" applyAlignment="1" applyProtection="1">
      <alignment horizontal="center"/>
      <protection/>
    </xf>
    <xf numFmtId="0" fontId="16" fillId="0" borderId="0" xfId="53" applyFont="1" applyAlignment="1" applyProtection="1">
      <alignment horizontal="center"/>
      <protection/>
    </xf>
    <xf numFmtId="1" fontId="1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" fontId="1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53" applyNumberForma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1" fontId="11" fillId="0" borderId="0" xfId="53" applyNumberFormat="1" applyFont="1" applyAlignment="1" applyProtection="1">
      <alignment horizontal="left"/>
      <protection/>
    </xf>
    <xf numFmtId="1" fontId="4" fillId="0" borderId="0" xfId="53" applyNumberFormat="1" applyAlignment="1" applyProtection="1">
      <alignment horizontal="left"/>
      <protection/>
    </xf>
    <xf numFmtId="0" fontId="11" fillId="0" borderId="0" xfId="53" applyFont="1" applyAlignment="1" applyProtection="1">
      <alignment horizontal="left"/>
      <protection/>
    </xf>
    <xf numFmtId="0" fontId="4" fillId="0" borderId="0" xfId="53" applyAlignment="1" applyProtection="1">
      <alignment horizontal="left"/>
      <protection/>
    </xf>
    <xf numFmtId="1" fontId="11" fillId="0" borderId="0" xfId="53" applyNumberFormat="1" applyFont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1" fontId="0" fillId="0" borderId="0" xfId="53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150" zoomScaleNormal="150" zoomScalePageLayoutView="0" workbookViewId="0" topLeftCell="A40">
      <selection activeCell="A57" sqref="A57"/>
    </sheetView>
  </sheetViews>
  <sheetFormatPr defaultColWidth="11.375" defaultRowHeight="12"/>
  <cols>
    <col min="1" max="1" width="30.50390625" style="1" bestFit="1" customWidth="1"/>
    <col min="2" max="3" width="11.00390625" style="9" customWidth="1"/>
    <col min="4" max="4" width="18.00390625" style="8" customWidth="1"/>
    <col min="5" max="5" width="20.75390625" style="2" customWidth="1"/>
    <col min="6" max="6" width="13.00390625" style="3" customWidth="1"/>
    <col min="7" max="7" width="7.75390625" style="2" customWidth="1"/>
    <col min="8" max="8" width="13.75390625" style="1" customWidth="1"/>
    <col min="9" max="9" width="6.125" style="6" hidden="1" customWidth="1"/>
    <col min="10" max="10" width="13.25390625" style="0" hidden="1" customWidth="1"/>
    <col min="11" max="11" width="22.00390625" style="0" customWidth="1"/>
  </cols>
  <sheetData>
    <row r="1" spans="1:10" ht="18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1.25">
      <c r="A3" s="47" t="s">
        <v>49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1.25">
      <c r="A4" s="46" t="s">
        <v>50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1.25">
      <c r="A5" s="55" t="s">
        <v>77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1.25">
      <c r="A6" s="48" t="s">
        <v>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1.2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1.25">
      <c r="A8" s="50" t="s">
        <v>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1.25">
      <c r="A9" s="10"/>
      <c r="B9" s="7"/>
      <c r="C9" s="7"/>
      <c r="D9" s="7"/>
      <c r="E9" s="7"/>
      <c r="F9" s="7"/>
      <c r="G9" s="7"/>
      <c r="H9" s="7"/>
      <c r="I9" s="7"/>
      <c r="J9" s="7"/>
    </row>
    <row r="10" spans="1:11" ht="15">
      <c r="A10" s="10"/>
      <c r="B10" s="7"/>
      <c r="C10" s="7"/>
      <c r="D10" s="7"/>
      <c r="E10" s="12" t="s">
        <v>3</v>
      </c>
      <c r="F10" s="7"/>
      <c r="G10" s="12" t="s">
        <v>4</v>
      </c>
      <c r="H10" s="7"/>
      <c r="I10" s="11" t="s">
        <v>5</v>
      </c>
      <c r="J10" s="7"/>
      <c r="K10" s="1" t="s">
        <v>81</v>
      </c>
    </row>
    <row r="11" ht="11.25">
      <c r="E11" s="2" t="s">
        <v>74</v>
      </c>
    </row>
    <row r="12" spans="1:11" ht="11.25">
      <c r="A12" s="15" t="s">
        <v>73</v>
      </c>
      <c r="B12" s="16" t="s">
        <v>32</v>
      </c>
      <c r="C12" s="16"/>
      <c r="D12" s="17">
        <v>35</v>
      </c>
      <c r="E12" s="18"/>
      <c r="F12" s="19"/>
      <c r="G12" s="18"/>
      <c r="H12" s="15"/>
      <c r="I12" s="20"/>
      <c r="J12" s="21"/>
      <c r="K12" s="22"/>
    </row>
    <row r="13" spans="1:11" s="4" customFormat="1" ht="11.25">
      <c r="A13" s="23" t="s">
        <v>14</v>
      </c>
      <c r="B13" s="24">
        <v>1</v>
      </c>
      <c r="C13" s="24"/>
      <c r="D13" s="25" t="s">
        <v>7</v>
      </c>
      <c r="E13" s="26">
        <f>$D$12*B13</f>
        <v>35</v>
      </c>
      <c r="F13" s="27" t="s">
        <v>11</v>
      </c>
      <c r="G13" s="28">
        <f>E13</f>
        <v>35</v>
      </c>
      <c r="H13" s="23" t="s">
        <v>11</v>
      </c>
      <c r="I13" s="28">
        <f>G13</f>
        <v>35</v>
      </c>
      <c r="J13" s="23" t="s">
        <v>11</v>
      </c>
      <c r="K13" s="21"/>
    </row>
    <row r="14" spans="1:11" ht="11.25">
      <c r="A14" s="23" t="s">
        <v>22</v>
      </c>
      <c r="B14" s="24">
        <v>0.5</v>
      </c>
      <c r="C14" s="24"/>
      <c r="D14" s="25" t="s">
        <v>8</v>
      </c>
      <c r="E14" s="26">
        <f aca="true" t="shared" si="0" ref="E14:E21">$D$12*B14</f>
        <v>17.5</v>
      </c>
      <c r="F14" s="27" t="s">
        <v>25</v>
      </c>
      <c r="G14" s="28">
        <f>E14/16</f>
        <v>1.09375</v>
      </c>
      <c r="H14" s="23" t="s">
        <v>12</v>
      </c>
      <c r="I14" s="29">
        <f>E14/16</f>
        <v>1.09375</v>
      </c>
      <c r="J14" s="23" t="s">
        <v>12</v>
      </c>
      <c r="K14" s="22"/>
    </row>
    <row r="15" spans="1:11" ht="11.25">
      <c r="A15" s="23" t="s">
        <v>15</v>
      </c>
      <c r="B15" s="24">
        <v>0.125</v>
      </c>
      <c r="C15" s="24"/>
      <c r="D15" s="25" t="s">
        <v>6</v>
      </c>
      <c r="E15" s="26">
        <f t="shared" si="0"/>
        <v>4.375</v>
      </c>
      <c r="F15" s="27" t="s">
        <v>26</v>
      </c>
      <c r="G15" s="28">
        <f>E15/3</f>
        <v>1.4583333333333333</v>
      </c>
      <c r="H15" s="23" t="s">
        <v>25</v>
      </c>
      <c r="I15" s="29">
        <f>G15/16</f>
        <v>0.09114583333333333</v>
      </c>
      <c r="J15" s="23" t="s">
        <v>12</v>
      </c>
      <c r="K15" s="22"/>
    </row>
    <row r="16" spans="1:11" ht="11.25">
      <c r="A16" s="23" t="s">
        <v>16</v>
      </c>
      <c r="B16" s="24">
        <v>0.08333333333333333</v>
      </c>
      <c r="C16" s="24"/>
      <c r="D16" s="25" t="s">
        <v>6</v>
      </c>
      <c r="E16" s="26">
        <f t="shared" si="0"/>
        <v>2.9166666666666665</v>
      </c>
      <c r="F16" s="27" t="s">
        <v>26</v>
      </c>
      <c r="G16" s="28">
        <f>E16/3</f>
        <v>0.9722222222222222</v>
      </c>
      <c r="H16" s="23" t="s">
        <v>25</v>
      </c>
      <c r="I16" s="29">
        <f aca="true" t="shared" si="1" ref="I16:I21">G16</f>
        <v>0.9722222222222222</v>
      </c>
      <c r="J16" s="23" t="s">
        <v>25</v>
      </c>
      <c r="K16" s="22"/>
    </row>
    <row r="17" spans="1:11" ht="11.25">
      <c r="A17" s="23" t="s">
        <v>17</v>
      </c>
      <c r="B17" s="24">
        <v>0.08333333333333333</v>
      </c>
      <c r="C17" s="24"/>
      <c r="D17" s="25" t="s">
        <v>6</v>
      </c>
      <c r="E17" s="26">
        <f t="shared" si="0"/>
        <v>2.9166666666666665</v>
      </c>
      <c r="F17" s="27" t="s">
        <v>26</v>
      </c>
      <c r="G17" s="28">
        <f>E17/3</f>
        <v>0.9722222222222222</v>
      </c>
      <c r="H17" s="23" t="s">
        <v>25</v>
      </c>
      <c r="I17" s="29">
        <f t="shared" si="1"/>
        <v>0.9722222222222222</v>
      </c>
      <c r="J17" s="23" t="s">
        <v>25</v>
      </c>
      <c r="K17" s="22"/>
    </row>
    <row r="18" spans="1:11" ht="11.25">
      <c r="A18" s="23" t="s">
        <v>18</v>
      </c>
      <c r="B18" s="24">
        <v>0.25</v>
      </c>
      <c r="C18" s="24"/>
      <c r="D18" s="25" t="s">
        <v>8</v>
      </c>
      <c r="E18" s="26">
        <f t="shared" si="0"/>
        <v>8.75</v>
      </c>
      <c r="F18" s="27" t="s">
        <v>25</v>
      </c>
      <c r="G18" s="28">
        <f>E18/16</f>
        <v>0.546875</v>
      </c>
      <c r="H18" s="23" t="s">
        <v>12</v>
      </c>
      <c r="I18" s="29">
        <f t="shared" si="1"/>
        <v>0.546875</v>
      </c>
      <c r="J18" s="23" t="s">
        <v>12</v>
      </c>
      <c r="K18" s="22"/>
    </row>
    <row r="19" spans="1:11" ht="11.25">
      <c r="A19" s="23" t="s">
        <v>19</v>
      </c>
      <c r="B19" s="24">
        <v>1</v>
      </c>
      <c r="C19" s="24"/>
      <c r="D19" s="25" t="s">
        <v>27</v>
      </c>
      <c r="E19" s="26">
        <f t="shared" si="0"/>
        <v>35</v>
      </c>
      <c r="F19" s="27" t="s">
        <v>13</v>
      </c>
      <c r="G19" s="28">
        <f>E19</f>
        <v>35</v>
      </c>
      <c r="H19" s="23" t="s">
        <v>13</v>
      </c>
      <c r="I19" s="29">
        <f t="shared" si="1"/>
        <v>35</v>
      </c>
      <c r="J19" s="23" t="s">
        <v>13</v>
      </c>
      <c r="K19" s="22"/>
    </row>
    <row r="20" spans="1:11" ht="11.25">
      <c r="A20" s="23" t="s">
        <v>20</v>
      </c>
      <c r="B20" s="24">
        <v>0.4</v>
      </c>
      <c r="C20" s="24"/>
      <c r="D20" s="25" t="s">
        <v>9</v>
      </c>
      <c r="E20" s="26">
        <f t="shared" si="0"/>
        <v>14</v>
      </c>
      <c r="F20" s="27" t="s">
        <v>12</v>
      </c>
      <c r="G20" s="28">
        <f>E20</f>
        <v>14</v>
      </c>
      <c r="H20" s="23" t="s">
        <v>12</v>
      </c>
      <c r="I20" s="29">
        <f t="shared" si="1"/>
        <v>14</v>
      </c>
      <c r="J20" s="23" t="s">
        <v>12</v>
      </c>
      <c r="K20" s="22"/>
    </row>
    <row r="21" spans="1:11" ht="11.25">
      <c r="A21" s="23" t="s">
        <v>21</v>
      </c>
      <c r="B21" s="24">
        <v>0.3333333333333333</v>
      </c>
      <c r="C21" s="24"/>
      <c r="D21" s="25" t="s">
        <v>6</v>
      </c>
      <c r="E21" s="26">
        <f t="shared" si="0"/>
        <v>11.666666666666666</v>
      </c>
      <c r="F21" s="27" t="s">
        <v>6</v>
      </c>
      <c r="G21" s="28">
        <f>E21/16/3</f>
        <v>0.24305555555555555</v>
      </c>
      <c r="H21" s="23" t="s">
        <v>12</v>
      </c>
      <c r="I21" s="29">
        <f t="shared" si="1"/>
        <v>0.24305555555555555</v>
      </c>
      <c r="J21" s="23" t="s">
        <v>12</v>
      </c>
      <c r="K21" s="22"/>
    </row>
    <row r="22" spans="1:11" ht="11.25">
      <c r="A22" s="30" t="s">
        <v>72</v>
      </c>
      <c r="B22" s="24">
        <v>0.4</v>
      </c>
      <c r="C22" s="24"/>
      <c r="D22" s="25" t="s">
        <v>6</v>
      </c>
      <c r="E22" s="26">
        <f>$D$12*B22</f>
        <v>14</v>
      </c>
      <c r="F22" s="27" t="s">
        <v>6</v>
      </c>
      <c r="G22" s="28">
        <f>E22/16/3</f>
        <v>0.2916666666666667</v>
      </c>
      <c r="H22" s="23" t="s">
        <v>12</v>
      </c>
      <c r="I22" s="29">
        <f>G22</f>
        <v>0.2916666666666667</v>
      </c>
      <c r="J22" s="23" t="s">
        <v>12</v>
      </c>
      <c r="K22" s="22"/>
    </row>
    <row r="23" spans="1:11" ht="11.25">
      <c r="A23" s="23"/>
      <c r="B23" s="31"/>
      <c r="C23" s="31"/>
      <c r="D23" s="25"/>
      <c r="E23" s="26"/>
      <c r="F23" s="27"/>
      <c r="G23" s="28"/>
      <c r="H23" s="23"/>
      <c r="I23" s="29"/>
      <c r="J23" s="22"/>
      <c r="K23" s="22"/>
    </row>
    <row r="24" spans="1:11" s="4" customFormat="1" ht="11.25">
      <c r="A24" s="15" t="s">
        <v>10</v>
      </c>
      <c r="B24" s="16" t="s">
        <v>32</v>
      </c>
      <c r="C24" s="16"/>
      <c r="D24" s="17">
        <v>35</v>
      </c>
      <c r="E24" s="16"/>
      <c r="F24" s="19"/>
      <c r="G24" s="18"/>
      <c r="H24" s="15"/>
      <c r="I24" s="20"/>
      <c r="J24" s="21"/>
      <c r="K24" s="21"/>
    </row>
    <row r="25" spans="1:11" ht="11.25">
      <c r="A25" s="23" t="s">
        <v>14</v>
      </c>
      <c r="B25" s="24">
        <v>1</v>
      </c>
      <c r="C25" s="24"/>
      <c r="D25" s="25" t="s">
        <v>7</v>
      </c>
      <c r="E25" s="26">
        <f>$D$24*B25</f>
        <v>35</v>
      </c>
      <c r="F25" s="27" t="s">
        <v>11</v>
      </c>
      <c r="G25" s="28">
        <f>E25</f>
        <v>35</v>
      </c>
      <c r="H25" s="23" t="s">
        <v>11</v>
      </c>
      <c r="I25" s="29"/>
      <c r="J25" s="22"/>
      <c r="K25" s="22"/>
    </row>
    <row r="26" spans="1:11" ht="11.25">
      <c r="A26" s="23" t="s">
        <v>22</v>
      </c>
      <c r="B26" s="24">
        <v>0.4</v>
      </c>
      <c r="C26" s="24"/>
      <c r="D26" s="25" t="s">
        <v>8</v>
      </c>
      <c r="E26" s="26">
        <f>$D$24*B26</f>
        <v>14</v>
      </c>
      <c r="F26" s="27" t="s">
        <v>25</v>
      </c>
      <c r="G26" s="28">
        <f>E26/16</f>
        <v>0.875</v>
      </c>
      <c r="H26" s="23" t="s">
        <v>12</v>
      </c>
      <c r="I26" s="29"/>
      <c r="J26" s="22"/>
      <c r="K26" s="22"/>
    </row>
    <row r="27" spans="1:11" ht="11.25">
      <c r="A27" s="23" t="s">
        <v>18</v>
      </c>
      <c r="B27" s="24">
        <v>0.2</v>
      </c>
      <c r="C27" s="24"/>
      <c r="D27" s="25" t="s">
        <v>8</v>
      </c>
      <c r="E27" s="26">
        <f>$D$24*B27</f>
        <v>7</v>
      </c>
      <c r="F27" s="27" t="s">
        <v>25</v>
      </c>
      <c r="G27" s="28">
        <f>E27/16</f>
        <v>0.4375</v>
      </c>
      <c r="H27" s="23" t="s">
        <v>12</v>
      </c>
      <c r="I27" s="29"/>
      <c r="J27" s="22"/>
      <c r="K27" s="22"/>
    </row>
    <row r="28" spans="1:11" ht="11.25">
      <c r="A28" s="23" t="s">
        <v>23</v>
      </c>
      <c r="B28" s="24">
        <v>0.5</v>
      </c>
      <c r="C28" s="24"/>
      <c r="D28" s="25" t="s">
        <v>8</v>
      </c>
      <c r="E28" s="26">
        <f>$D$24*B28</f>
        <v>17.5</v>
      </c>
      <c r="F28" s="27" t="s">
        <v>25</v>
      </c>
      <c r="G28" s="28">
        <f>E28/16</f>
        <v>1.09375</v>
      </c>
      <c r="H28" s="23" t="s">
        <v>12</v>
      </c>
      <c r="I28" s="29"/>
      <c r="J28" s="22"/>
      <c r="K28" s="22"/>
    </row>
    <row r="29" spans="1:11" ht="11.25">
      <c r="A29" s="23" t="s">
        <v>24</v>
      </c>
      <c r="B29" s="24">
        <v>0.6</v>
      </c>
      <c r="C29" s="24"/>
      <c r="D29" s="25" t="s">
        <v>8</v>
      </c>
      <c r="E29" s="26">
        <f>$D$24*B29</f>
        <v>21</v>
      </c>
      <c r="F29" s="27" t="s">
        <v>25</v>
      </c>
      <c r="G29" s="28">
        <f>E29/16</f>
        <v>1.3125</v>
      </c>
      <c r="H29" s="23" t="s">
        <v>12</v>
      </c>
      <c r="I29" s="29"/>
      <c r="J29" s="22"/>
      <c r="K29" s="22"/>
    </row>
    <row r="30" spans="1:11" ht="11.25">
      <c r="A30" s="53" t="s">
        <v>71</v>
      </c>
      <c r="B30" s="54"/>
      <c r="C30" s="54"/>
      <c r="D30" s="54"/>
      <c r="E30" s="54"/>
      <c r="F30" s="54"/>
      <c r="G30" s="54"/>
      <c r="H30" s="54"/>
      <c r="I30" s="29"/>
      <c r="J30" s="22"/>
      <c r="K30" s="22"/>
    </row>
    <row r="31" spans="1:11" ht="11.25">
      <c r="A31" s="23"/>
      <c r="B31" s="31"/>
      <c r="C31" s="31"/>
      <c r="D31" s="25"/>
      <c r="E31" s="28"/>
      <c r="F31" s="27"/>
      <c r="G31" s="28"/>
      <c r="H31" s="23"/>
      <c r="I31" s="29"/>
      <c r="J31" s="22"/>
      <c r="K31" s="22"/>
    </row>
    <row r="32" spans="1:11" s="5" customFormat="1" ht="11.25">
      <c r="A32" s="15" t="s">
        <v>28</v>
      </c>
      <c r="B32" s="16" t="s">
        <v>32</v>
      </c>
      <c r="C32" s="16"/>
      <c r="D32" s="17">
        <v>53</v>
      </c>
      <c r="E32" s="18"/>
      <c r="F32" s="19"/>
      <c r="G32" s="18"/>
      <c r="H32" s="15"/>
      <c r="I32" s="32"/>
      <c r="J32" s="33"/>
      <c r="K32" s="33"/>
    </row>
    <row r="33" spans="1:11" ht="11.25">
      <c r="A33" s="23" t="s">
        <v>14</v>
      </c>
      <c r="B33" s="24">
        <v>1</v>
      </c>
      <c r="C33" s="24"/>
      <c r="D33" s="25" t="s">
        <v>7</v>
      </c>
      <c r="E33" s="26">
        <f aca="true" t="shared" si="2" ref="E33:E39">$D$32*B33</f>
        <v>53</v>
      </c>
      <c r="F33" s="27" t="s">
        <v>11</v>
      </c>
      <c r="G33" s="28">
        <f>E33</f>
        <v>53</v>
      </c>
      <c r="H33" s="23" t="s">
        <v>11</v>
      </c>
      <c r="I33" s="28">
        <f>G33</f>
        <v>53</v>
      </c>
      <c r="J33" s="23" t="s">
        <v>11</v>
      </c>
      <c r="K33" s="22"/>
    </row>
    <row r="34" spans="1:11" ht="11.25">
      <c r="A34" s="23" t="s">
        <v>22</v>
      </c>
      <c r="B34" s="24">
        <v>0.5</v>
      </c>
      <c r="C34" s="24"/>
      <c r="D34" s="25" t="s">
        <v>8</v>
      </c>
      <c r="E34" s="26">
        <f t="shared" si="2"/>
        <v>26.5</v>
      </c>
      <c r="F34" s="27" t="s">
        <v>25</v>
      </c>
      <c r="G34" s="28">
        <f>E34/16</f>
        <v>1.65625</v>
      </c>
      <c r="H34" s="23" t="s">
        <v>12</v>
      </c>
      <c r="I34" s="28">
        <f>E34/16</f>
        <v>1.65625</v>
      </c>
      <c r="J34" s="23" t="s">
        <v>12</v>
      </c>
      <c r="K34" s="22"/>
    </row>
    <row r="35" spans="1:11" ht="11.25">
      <c r="A35" s="23" t="s">
        <v>31</v>
      </c>
      <c r="B35" s="24">
        <v>0.6</v>
      </c>
      <c r="C35" s="24"/>
      <c r="D35" s="25" t="s">
        <v>6</v>
      </c>
      <c r="E35" s="26">
        <f t="shared" si="2"/>
        <v>31.799999999999997</v>
      </c>
      <c r="F35" s="27" t="s">
        <v>26</v>
      </c>
      <c r="G35" s="28">
        <f>E35/3</f>
        <v>10.6</v>
      </c>
      <c r="H35" s="23" t="s">
        <v>25</v>
      </c>
      <c r="I35" s="29">
        <f>G35/16</f>
        <v>0.6625</v>
      </c>
      <c r="J35" s="23" t="s">
        <v>12</v>
      </c>
      <c r="K35" s="22"/>
    </row>
    <row r="36" spans="1:11" ht="11.25">
      <c r="A36" s="23" t="s">
        <v>29</v>
      </c>
      <c r="B36" s="24">
        <v>0.4</v>
      </c>
      <c r="C36" s="24"/>
      <c r="D36" s="25" t="s">
        <v>6</v>
      </c>
      <c r="E36" s="26">
        <f t="shared" si="2"/>
        <v>21.200000000000003</v>
      </c>
      <c r="F36" s="27" t="s">
        <v>26</v>
      </c>
      <c r="G36" s="28">
        <f>E36/3</f>
        <v>7.066666666666667</v>
      </c>
      <c r="H36" s="23" t="s">
        <v>25</v>
      </c>
      <c r="I36" s="29">
        <f>G36/16</f>
        <v>0.4416666666666667</v>
      </c>
      <c r="J36" s="23" t="s">
        <v>12</v>
      </c>
      <c r="K36" s="22"/>
    </row>
    <row r="37" spans="1:11" ht="11.25">
      <c r="A37" s="23" t="s">
        <v>16</v>
      </c>
      <c r="B37" s="24">
        <v>0.16666666666666666</v>
      </c>
      <c r="C37" s="24"/>
      <c r="D37" s="25" t="s">
        <v>6</v>
      </c>
      <c r="E37" s="26">
        <f t="shared" si="2"/>
        <v>8.833333333333332</v>
      </c>
      <c r="F37" s="27" t="s">
        <v>26</v>
      </c>
      <c r="G37" s="28">
        <f>E37/3</f>
        <v>2.944444444444444</v>
      </c>
      <c r="H37" s="23" t="s">
        <v>25</v>
      </c>
      <c r="I37" s="29">
        <f>G37/16</f>
        <v>0.18402777777777776</v>
      </c>
      <c r="J37" s="23" t="s">
        <v>12</v>
      </c>
      <c r="K37" s="22"/>
    </row>
    <row r="38" spans="1:11" ht="11.25">
      <c r="A38" s="23" t="s">
        <v>30</v>
      </c>
      <c r="B38" s="24">
        <v>0.6666666666666666</v>
      </c>
      <c r="C38" s="24"/>
      <c r="D38" s="25" t="s">
        <v>6</v>
      </c>
      <c r="E38" s="26">
        <f t="shared" si="2"/>
        <v>35.33333333333333</v>
      </c>
      <c r="F38" s="27" t="s">
        <v>26</v>
      </c>
      <c r="G38" s="28">
        <f>E38/3</f>
        <v>11.777777777777777</v>
      </c>
      <c r="H38" s="23" t="s">
        <v>25</v>
      </c>
      <c r="I38" s="29">
        <f>G38/16</f>
        <v>0.736111111111111</v>
      </c>
      <c r="J38" s="23" t="s">
        <v>12</v>
      </c>
      <c r="K38" s="22"/>
    </row>
    <row r="39" spans="1:11" ht="11.25">
      <c r="A39" s="23" t="s">
        <v>18</v>
      </c>
      <c r="B39" s="24">
        <v>0.3333333333333333</v>
      </c>
      <c r="C39" s="24"/>
      <c r="D39" s="25" t="s">
        <v>6</v>
      </c>
      <c r="E39" s="26">
        <f t="shared" si="2"/>
        <v>17.666666666666664</v>
      </c>
      <c r="F39" s="27" t="s">
        <v>26</v>
      </c>
      <c r="G39" s="28">
        <f>E39/3</f>
        <v>5.888888888888888</v>
      </c>
      <c r="H39" s="23" t="s">
        <v>25</v>
      </c>
      <c r="I39" s="29">
        <f>G39/16</f>
        <v>0.3680555555555555</v>
      </c>
      <c r="J39" s="23" t="s">
        <v>12</v>
      </c>
      <c r="K39" s="22"/>
    </row>
    <row r="40" spans="1:11" ht="11.25">
      <c r="A40" s="23"/>
      <c r="B40" s="31"/>
      <c r="C40" s="31"/>
      <c r="D40" s="25"/>
      <c r="E40" s="26"/>
      <c r="F40" s="27"/>
      <c r="G40" s="28"/>
      <c r="H40" s="23"/>
      <c r="I40" s="29"/>
      <c r="J40" s="22"/>
      <c r="K40" s="22"/>
    </row>
    <row r="41" spans="1:11" ht="11.25">
      <c r="A41" s="15" t="s">
        <v>79</v>
      </c>
      <c r="B41" s="16" t="s">
        <v>32</v>
      </c>
      <c r="C41" s="16"/>
      <c r="D41" s="17">
        <v>10</v>
      </c>
      <c r="E41" s="16"/>
      <c r="F41" s="19"/>
      <c r="G41" s="18"/>
      <c r="H41" s="15"/>
      <c r="I41" s="32"/>
      <c r="J41" s="33"/>
      <c r="K41" s="22"/>
    </row>
    <row r="42" spans="1:11" ht="11.25">
      <c r="A42" s="23" t="s">
        <v>14</v>
      </c>
      <c r="B42" s="24">
        <v>1</v>
      </c>
      <c r="C42" s="24"/>
      <c r="D42" s="25" t="s">
        <v>7</v>
      </c>
      <c r="E42" s="26">
        <f aca="true" t="shared" si="3" ref="E42:E47">$D$41*B42</f>
        <v>10</v>
      </c>
      <c r="F42" s="27" t="s">
        <v>11</v>
      </c>
      <c r="G42" s="28">
        <f>E42</f>
        <v>10</v>
      </c>
      <c r="H42" s="23" t="s">
        <v>11</v>
      </c>
      <c r="I42" s="28">
        <f>G42</f>
        <v>10</v>
      </c>
      <c r="J42" s="23" t="s">
        <v>11</v>
      </c>
      <c r="K42" s="22"/>
    </row>
    <row r="43" spans="1:11" ht="11.25">
      <c r="A43" s="23" t="s">
        <v>22</v>
      </c>
      <c r="B43" s="24">
        <v>0.5</v>
      </c>
      <c r="C43" s="24"/>
      <c r="D43" s="25" t="s">
        <v>8</v>
      </c>
      <c r="E43" s="26">
        <f t="shared" si="3"/>
        <v>5</v>
      </c>
      <c r="F43" s="27" t="s">
        <v>25</v>
      </c>
      <c r="G43" s="28">
        <f>E43/16</f>
        <v>0.3125</v>
      </c>
      <c r="H43" s="23" t="s">
        <v>12</v>
      </c>
      <c r="I43" s="29">
        <f>E43/16</f>
        <v>0.3125</v>
      </c>
      <c r="J43" s="23" t="s">
        <v>12</v>
      </c>
      <c r="K43" s="22"/>
    </row>
    <row r="44" spans="1:11" ht="11.25">
      <c r="A44" s="23" t="s">
        <v>17</v>
      </c>
      <c r="B44" s="24">
        <v>0.063</v>
      </c>
      <c r="C44" s="24"/>
      <c r="D44" s="25" t="s">
        <v>6</v>
      </c>
      <c r="E44" s="26">
        <f t="shared" si="3"/>
        <v>0.63</v>
      </c>
      <c r="F44" s="27" t="s">
        <v>26</v>
      </c>
      <c r="G44" s="28">
        <f>E44/3</f>
        <v>0.21</v>
      </c>
      <c r="H44" s="23" t="s">
        <v>25</v>
      </c>
      <c r="I44" s="29">
        <f>G44/16</f>
        <v>0.013125</v>
      </c>
      <c r="J44" s="23" t="s">
        <v>12</v>
      </c>
      <c r="K44" s="22"/>
    </row>
    <row r="45" spans="1:11" ht="11.25">
      <c r="A45" s="23" t="s">
        <v>48</v>
      </c>
      <c r="B45" s="24">
        <v>0.25</v>
      </c>
      <c r="C45" s="24"/>
      <c r="D45" s="25" t="s">
        <v>6</v>
      </c>
      <c r="E45" s="26">
        <f t="shared" si="3"/>
        <v>2.5</v>
      </c>
      <c r="F45" s="27" t="s">
        <v>26</v>
      </c>
      <c r="G45" s="28">
        <f>E45/3</f>
        <v>0.8333333333333334</v>
      </c>
      <c r="H45" s="23" t="s">
        <v>25</v>
      </c>
      <c r="I45" s="29">
        <f>G45</f>
        <v>0.8333333333333334</v>
      </c>
      <c r="J45" s="23" t="s">
        <v>25</v>
      </c>
      <c r="K45" s="22"/>
    </row>
    <row r="46" spans="1:11" ht="11.25">
      <c r="A46" s="23" t="s">
        <v>35</v>
      </c>
      <c r="B46" s="24">
        <v>0.125</v>
      </c>
      <c r="C46" s="24"/>
      <c r="D46" s="25" t="s">
        <v>6</v>
      </c>
      <c r="E46" s="26">
        <f>$D$41*B46</f>
        <v>1.25</v>
      </c>
      <c r="F46" s="27" t="s">
        <v>26</v>
      </c>
      <c r="G46" s="28">
        <f>E46/3</f>
        <v>0.4166666666666667</v>
      </c>
      <c r="H46" s="23" t="s">
        <v>25</v>
      </c>
      <c r="I46" s="29">
        <f>G46</f>
        <v>0.4166666666666667</v>
      </c>
      <c r="J46" s="23" t="s">
        <v>25</v>
      </c>
      <c r="K46" s="22"/>
    </row>
    <row r="47" spans="1:11" ht="11.25">
      <c r="A47" s="23" t="s">
        <v>36</v>
      </c>
      <c r="B47" s="24">
        <v>0.125</v>
      </c>
      <c r="C47" s="24"/>
      <c r="D47" s="25" t="s">
        <v>6</v>
      </c>
      <c r="E47" s="26">
        <f t="shared" si="3"/>
        <v>1.25</v>
      </c>
      <c r="F47" s="27" t="s">
        <v>26</v>
      </c>
      <c r="G47" s="28">
        <f>E47/3</f>
        <v>0.4166666666666667</v>
      </c>
      <c r="H47" s="23" t="s">
        <v>25</v>
      </c>
      <c r="I47" s="29">
        <f>G47</f>
        <v>0.4166666666666667</v>
      </c>
      <c r="J47" s="23" t="s">
        <v>25</v>
      </c>
      <c r="K47" s="22"/>
    </row>
    <row r="48" spans="1:11" ht="11.25">
      <c r="A48" s="23" t="s">
        <v>18</v>
      </c>
      <c r="B48" s="24">
        <v>0.25</v>
      </c>
      <c r="C48" s="24"/>
      <c r="D48" s="25" t="s">
        <v>6</v>
      </c>
      <c r="E48" s="26">
        <f>$D$41*B48</f>
        <v>2.5</v>
      </c>
      <c r="F48" s="27" t="s">
        <v>26</v>
      </c>
      <c r="G48" s="28">
        <f>E48/3</f>
        <v>0.8333333333333334</v>
      </c>
      <c r="H48" s="23" t="s">
        <v>26</v>
      </c>
      <c r="I48" s="29">
        <f>G48</f>
        <v>0.8333333333333334</v>
      </c>
      <c r="J48" s="23" t="s">
        <v>26</v>
      </c>
      <c r="K48" s="22"/>
    </row>
    <row r="49" spans="1:11" ht="11.25">
      <c r="A49" s="23" t="s">
        <v>16</v>
      </c>
      <c r="B49" s="24">
        <v>0.04</v>
      </c>
      <c r="C49" s="24"/>
      <c r="D49" s="25" t="s">
        <v>6</v>
      </c>
      <c r="E49" s="26">
        <f>$D$41*B49</f>
        <v>0.4</v>
      </c>
      <c r="F49" s="27" t="s">
        <v>26</v>
      </c>
      <c r="G49" s="28">
        <f>E49</f>
        <v>0.4</v>
      </c>
      <c r="H49" s="23" t="s">
        <v>26</v>
      </c>
      <c r="I49" s="29">
        <f>E49/3</f>
        <v>0.13333333333333333</v>
      </c>
      <c r="J49" s="23" t="s">
        <v>25</v>
      </c>
      <c r="K49" s="22"/>
    </row>
    <row r="50" spans="1:11" ht="11.25">
      <c r="A50" s="23"/>
      <c r="B50" s="24"/>
      <c r="C50" s="24"/>
      <c r="D50" s="25"/>
      <c r="E50" s="26"/>
      <c r="F50" s="27"/>
      <c r="G50" s="28"/>
      <c r="H50" s="23"/>
      <c r="I50" s="29"/>
      <c r="J50" s="23"/>
      <c r="K50" s="22"/>
    </row>
    <row r="51" spans="1:11" s="4" customFormat="1" ht="11.25">
      <c r="A51" s="15" t="s">
        <v>87</v>
      </c>
      <c r="B51" s="16" t="s">
        <v>32</v>
      </c>
      <c r="C51" s="16"/>
      <c r="D51" s="17">
        <v>20</v>
      </c>
      <c r="E51" s="16"/>
      <c r="F51" s="19"/>
      <c r="G51" s="18"/>
      <c r="H51" s="15"/>
      <c r="I51" s="20"/>
      <c r="J51" s="21"/>
      <c r="K51" s="22"/>
    </row>
    <row r="52" spans="1:11" ht="11.25">
      <c r="A52" s="23" t="s">
        <v>46</v>
      </c>
      <c r="B52" s="24">
        <v>1</v>
      </c>
      <c r="C52" s="24"/>
      <c r="D52" s="25" t="s">
        <v>7</v>
      </c>
      <c r="E52" s="26">
        <f>$D$51*B52</f>
        <v>20</v>
      </c>
      <c r="F52" s="27" t="s">
        <v>11</v>
      </c>
      <c r="G52" s="28">
        <f>E52</f>
        <v>20</v>
      </c>
      <c r="H52" s="23" t="s">
        <v>11</v>
      </c>
      <c r="I52" s="28">
        <f>G52</f>
        <v>20</v>
      </c>
      <c r="J52" s="23" t="s">
        <v>11</v>
      </c>
      <c r="K52" s="22"/>
    </row>
    <row r="53" spans="1:11" ht="11.25">
      <c r="A53" s="23" t="s">
        <v>22</v>
      </c>
      <c r="B53" s="24">
        <v>0.5</v>
      </c>
      <c r="C53" s="24"/>
      <c r="D53" s="25" t="s">
        <v>8</v>
      </c>
      <c r="E53" s="26">
        <f>$D$51*B53</f>
        <v>10</v>
      </c>
      <c r="F53" s="27" t="s">
        <v>25</v>
      </c>
      <c r="G53" s="28">
        <f>E53/16</f>
        <v>0.625</v>
      </c>
      <c r="H53" s="23" t="s">
        <v>12</v>
      </c>
      <c r="I53" s="29">
        <f>E53/16</f>
        <v>0.625</v>
      </c>
      <c r="J53" s="23" t="s">
        <v>12</v>
      </c>
      <c r="K53" s="22"/>
    </row>
    <row r="54" spans="1:11" ht="11.25">
      <c r="A54" s="23" t="s">
        <v>34</v>
      </c>
      <c r="B54" s="24">
        <v>1.16</v>
      </c>
      <c r="C54" s="24"/>
      <c r="D54" s="25" t="s">
        <v>8</v>
      </c>
      <c r="E54" s="26">
        <f>$D$51*B54</f>
        <v>23.2</v>
      </c>
      <c r="F54" s="27" t="s">
        <v>25</v>
      </c>
      <c r="G54" s="28">
        <f>+E54/16</f>
        <v>1.45</v>
      </c>
      <c r="H54" s="23" t="s">
        <v>12</v>
      </c>
      <c r="I54" s="29">
        <f>E54/16</f>
        <v>1.45</v>
      </c>
      <c r="J54" s="23" t="s">
        <v>12</v>
      </c>
      <c r="K54" s="22"/>
    </row>
    <row r="55" spans="1:11" ht="11.25">
      <c r="A55" s="23" t="s">
        <v>47</v>
      </c>
      <c r="B55" s="24">
        <v>2</v>
      </c>
      <c r="C55" s="24"/>
      <c r="D55" s="25" t="s">
        <v>43</v>
      </c>
      <c r="E55" s="26">
        <f>$D$51*B55</f>
        <v>40</v>
      </c>
      <c r="F55" s="27" t="s">
        <v>44</v>
      </c>
      <c r="G55" s="28">
        <f>E55/8</f>
        <v>5</v>
      </c>
      <c r="H55" s="23" t="s">
        <v>12</v>
      </c>
      <c r="I55" s="29">
        <f>E55/32</f>
        <v>1.25</v>
      </c>
      <c r="J55" s="23" t="s">
        <v>45</v>
      </c>
      <c r="K55" s="22"/>
    </row>
    <row r="56" spans="1:11" ht="11.25">
      <c r="A56" s="23"/>
      <c r="B56" s="24"/>
      <c r="C56" s="24"/>
      <c r="D56" s="25"/>
      <c r="E56" s="26"/>
      <c r="F56" s="27"/>
      <c r="G56" s="28"/>
      <c r="H56" s="23"/>
      <c r="I56" s="29"/>
      <c r="J56" s="23"/>
      <c r="K56" s="22"/>
    </row>
    <row r="57" spans="1:11" ht="11.25">
      <c r="A57" s="34" t="s">
        <v>86</v>
      </c>
      <c r="B57" s="31"/>
      <c r="C57" s="31"/>
      <c r="D57" s="25" t="s">
        <v>84</v>
      </c>
      <c r="E57" s="28"/>
      <c r="F57" s="19"/>
      <c r="G57" s="18"/>
      <c r="H57" s="15"/>
      <c r="I57" s="20"/>
      <c r="J57" s="21"/>
      <c r="K57" s="22"/>
    </row>
    <row r="58" spans="1:11" ht="11.25">
      <c r="A58" s="35" t="s">
        <v>78</v>
      </c>
      <c r="B58" s="16" t="s">
        <v>32</v>
      </c>
      <c r="C58" s="16"/>
      <c r="D58" s="17">
        <v>10</v>
      </c>
      <c r="E58" s="16" t="s">
        <v>85</v>
      </c>
      <c r="F58" s="19"/>
      <c r="G58" s="18"/>
      <c r="H58" s="15"/>
      <c r="I58" s="20"/>
      <c r="J58" s="21"/>
      <c r="K58" s="22"/>
    </row>
    <row r="59" spans="1:11" ht="11.25">
      <c r="A59" s="23" t="s">
        <v>46</v>
      </c>
      <c r="B59" s="24">
        <v>1</v>
      </c>
      <c r="C59" s="24"/>
      <c r="D59" s="25" t="s">
        <v>7</v>
      </c>
      <c r="E59" s="26">
        <f aca="true" t="shared" si="4" ref="E59:E64">$D$58*B59</f>
        <v>10</v>
      </c>
      <c r="F59" s="27" t="s">
        <v>11</v>
      </c>
      <c r="G59" s="28">
        <f>E59</f>
        <v>10</v>
      </c>
      <c r="H59" s="23" t="s">
        <v>11</v>
      </c>
      <c r="I59" s="28">
        <f>G59</f>
        <v>10</v>
      </c>
      <c r="J59" s="23" t="s">
        <v>11</v>
      </c>
      <c r="K59" s="22"/>
    </row>
    <row r="60" spans="1:11" ht="11.25">
      <c r="A60" s="23" t="s">
        <v>22</v>
      </c>
      <c r="B60" s="24">
        <v>0.5</v>
      </c>
      <c r="C60" s="24"/>
      <c r="D60" s="25" t="s">
        <v>8</v>
      </c>
      <c r="E60" s="26">
        <f t="shared" si="4"/>
        <v>5</v>
      </c>
      <c r="F60" s="27" t="s">
        <v>25</v>
      </c>
      <c r="G60" s="28">
        <f>E60/16</f>
        <v>0.3125</v>
      </c>
      <c r="H60" s="23" t="s">
        <v>12</v>
      </c>
      <c r="I60" s="29">
        <f>E60/16</f>
        <v>0.3125</v>
      </c>
      <c r="J60" s="23" t="s">
        <v>12</v>
      </c>
      <c r="K60" s="22"/>
    </row>
    <row r="61" spans="1:11" ht="11.25">
      <c r="A61" s="23" t="s">
        <v>34</v>
      </c>
      <c r="B61" s="24">
        <v>1.16</v>
      </c>
      <c r="C61" s="24"/>
      <c r="D61" s="25" t="s">
        <v>8</v>
      </c>
      <c r="E61" s="26">
        <f t="shared" si="4"/>
        <v>11.6</v>
      </c>
      <c r="F61" s="27" t="s">
        <v>25</v>
      </c>
      <c r="G61" s="28">
        <f>+E61/16</f>
        <v>0.725</v>
      </c>
      <c r="H61" s="23" t="s">
        <v>12</v>
      </c>
      <c r="I61" s="29">
        <f>E61/16</f>
        <v>0.725</v>
      </c>
      <c r="J61" s="23" t="s">
        <v>12</v>
      </c>
      <c r="K61" s="22"/>
    </row>
    <row r="62" spans="1:11" ht="11.25">
      <c r="A62" s="23" t="s">
        <v>83</v>
      </c>
      <c r="B62" s="24">
        <v>0.6</v>
      </c>
      <c r="C62" s="24"/>
      <c r="D62" s="25" t="s">
        <v>43</v>
      </c>
      <c r="E62" s="26">
        <f t="shared" si="4"/>
        <v>6</v>
      </c>
      <c r="F62" s="27" t="s">
        <v>44</v>
      </c>
      <c r="G62" s="28">
        <f>E62/8</f>
        <v>0.75</v>
      </c>
      <c r="H62" s="23" t="s">
        <v>12</v>
      </c>
      <c r="I62" s="36">
        <f>E62/32</f>
        <v>0.1875</v>
      </c>
      <c r="J62" s="23" t="s">
        <v>45</v>
      </c>
      <c r="K62" s="22"/>
    </row>
    <row r="63" spans="1:11" ht="11.25">
      <c r="A63" s="23" t="s">
        <v>75</v>
      </c>
      <c r="B63" s="24">
        <v>0.6</v>
      </c>
      <c r="C63" s="24"/>
      <c r="D63" s="25" t="s">
        <v>43</v>
      </c>
      <c r="E63" s="26">
        <f t="shared" si="4"/>
        <v>6</v>
      </c>
      <c r="F63" s="27" t="s">
        <v>44</v>
      </c>
      <c r="G63" s="28">
        <f>E63/8</f>
        <v>0.75</v>
      </c>
      <c r="H63" s="23" t="s">
        <v>12</v>
      </c>
      <c r="I63" s="36">
        <f>E63/32</f>
        <v>0.1875</v>
      </c>
      <c r="J63" s="23" t="s">
        <v>45</v>
      </c>
      <c r="K63" s="22"/>
    </row>
    <row r="64" spans="1:11" ht="11.25">
      <c r="A64" s="23" t="s">
        <v>76</v>
      </c>
      <c r="B64" s="37">
        <v>0.04</v>
      </c>
      <c r="C64" s="24"/>
      <c r="D64" s="25" t="s">
        <v>43</v>
      </c>
      <c r="E64" s="26">
        <f t="shared" si="4"/>
        <v>0.4</v>
      </c>
      <c r="F64" s="27" t="s">
        <v>44</v>
      </c>
      <c r="G64" s="38">
        <f>E64/8</f>
        <v>0.05</v>
      </c>
      <c r="H64" s="23" t="s">
        <v>12</v>
      </c>
      <c r="I64" s="36">
        <f>E64/32</f>
        <v>0.0125</v>
      </c>
      <c r="J64" s="23" t="s">
        <v>45</v>
      </c>
      <c r="K64" s="22"/>
    </row>
    <row r="65" spans="1:11" ht="11.25">
      <c r="A65" s="22"/>
      <c r="B65" s="39"/>
      <c r="C65" s="39"/>
      <c r="D65" s="25"/>
      <c r="E65" s="31"/>
      <c r="F65" s="22"/>
      <c r="G65" s="39"/>
      <c r="H65" s="22"/>
      <c r="I65" s="39"/>
      <c r="J65" s="22"/>
      <c r="K65" s="22"/>
    </row>
    <row r="66" spans="1:11" ht="11.25">
      <c r="A66" s="15" t="s">
        <v>37</v>
      </c>
      <c r="B66" s="16" t="s">
        <v>32</v>
      </c>
      <c r="C66" s="16"/>
      <c r="D66" s="17">
        <v>20</v>
      </c>
      <c r="E66" s="16"/>
      <c r="F66" s="19"/>
      <c r="G66" s="18"/>
      <c r="H66" s="15"/>
      <c r="I66" s="20"/>
      <c r="J66" s="21"/>
      <c r="K66" s="22"/>
    </row>
    <row r="67" spans="1:11" ht="11.25">
      <c r="A67" s="23" t="s">
        <v>14</v>
      </c>
      <c r="B67" s="24">
        <v>1</v>
      </c>
      <c r="C67" s="24"/>
      <c r="D67" s="25" t="s">
        <v>7</v>
      </c>
      <c r="E67" s="26">
        <f aca="true" t="shared" si="5" ref="E67:E76">$D$66*B67</f>
        <v>20</v>
      </c>
      <c r="F67" s="27" t="s">
        <v>11</v>
      </c>
      <c r="G67" s="28">
        <f>E67</f>
        <v>20</v>
      </c>
      <c r="H67" s="23" t="s">
        <v>11</v>
      </c>
      <c r="I67" s="28">
        <f>G67</f>
        <v>20</v>
      </c>
      <c r="J67" s="23" t="s">
        <v>11</v>
      </c>
      <c r="K67" s="22"/>
    </row>
    <row r="68" spans="1:11" ht="11.25">
      <c r="A68" s="23" t="s">
        <v>22</v>
      </c>
      <c r="B68" s="24">
        <v>0.5</v>
      </c>
      <c r="C68" s="24"/>
      <c r="D68" s="25" t="s">
        <v>8</v>
      </c>
      <c r="E68" s="26">
        <f t="shared" si="5"/>
        <v>10</v>
      </c>
      <c r="F68" s="27" t="s">
        <v>25</v>
      </c>
      <c r="G68" s="28">
        <f>E68/16</f>
        <v>0.625</v>
      </c>
      <c r="H68" s="23" t="s">
        <v>12</v>
      </c>
      <c r="I68" s="29">
        <f>E68/16</f>
        <v>0.625</v>
      </c>
      <c r="J68" s="23" t="s">
        <v>12</v>
      </c>
      <c r="K68" s="22"/>
    </row>
    <row r="69" spans="1:11" ht="11.25">
      <c r="A69" s="23" t="s">
        <v>39</v>
      </c>
      <c r="B69" s="24">
        <v>5.3</v>
      </c>
      <c r="C69" s="24"/>
      <c r="D69" s="25" t="s">
        <v>8</v>
      </c>
      <c r="E69" s="26">
        <f t="shared" si="5"/>
        <v>106</v>
      </c>
      <c r="F69" s="27" t="s">
        <v>25</v>
      </c>
      <c r="G69" s="28">
        <f>E69/16</f>
        <v>6.625</v>
      </c>
      <c r="H69" s="23" t="s">
        <v>12</v>
      </c>
      <c r="I69" s="29">
        <f>E69/16</f>
        <v>6.625</v>
      </c>
      <c r="J69" s="23" t="s">
        <v>12</v>
      </c>
      <c r="K69" s="22"/>
    </row>
    <row r="70" spans="1:11" ht="11.25">
      <c r="A70" s="23" t="s">
        <v>38</v>
      </c>
      <c r="B70" s="24">
        <v>0.25</v>
      </c>
      <c r="C70" s="24"/>
      <c r="D70" s="25" t="s">
        <v>8</v>
      </c>
      <c r="E70" s="26">
        <f t="shared" si="5"/>
        <v>5</v>
      </c>
      <c r="F70" s="27" t="s">
        <v>25</v>
      </c>
      <c r="G70" s="28">
        <f>E70/16</f>
        <v>0.3125</v>
      </c>
      <c r="H70" s="23" t="s">
        <v>12</v>
      </c>
      <c r="I70" s="29">
        <f>E70/16</f>
        <v>0.3125</v>
      </c>
      <c r="J70" s="23" t="s">
        <v>12</v>
      </c>
      <c r="K70" s="22"/>
    </row>
    <row r="71" spans="1:11" s="4" customFormat="1" ht="11.25">
      <c r="A71" s="23" t="s">
        <v>35</v>
      </c>
      <c r="B71" s="24">
        <v>0.125</v>
      </c>
      <c r="C71" s="24"/>
      <c r="D71" s="25" t="s">
        <v>6</v>
      </c>
      <c r="E71" s="26">
        <f t="shared" si="5"/>
        <v>2.5</v>
      </c>
      <c r="F71" s="27" t="s">
        <v>26</v>
      </c>
      <c r="G71" s="28">
        <f>E71/3</f>
        <v>0.8333333333333334</v>
      </c>
      <c r="H71" s="23" t="s">
        <v>25</v>
      </c>
      <c r="I71" s="29">
        <f>G71</f>
        <v>0.8333333333333334</v>
      </c>
      <c r="J71" s="23" t="s">
        <v>25</v>
      </c>
      <c r="K71" s="21"/>
    </row>
    <row r="72" spans="1:11" ht="11.25">
      <c r="A72" s="23" t="s">
        <v>36</v>
      </c>
      <c r="B72" s="24">
        <v>0.125</v>
      </c>
      <c r="C72" s="24"/>
      <c r="D72" s="25" t="s">
        <v>6</v>
      </c>
      <c r="E72" s="26">
        <f t="shared" si="5"/>
        <v>2.5</v>
      </c>
      <c r="F72" s="27" t="s">
        <v>26</v>
      </c>
      <c r="G72" s="28">
        <f>E72/3</f>
        <v>0.8333333333333334</v>
      </c>
      <c r="H72" s="23" t="s">
        <v>25</v>
      </c>
      <c r="I72" s="29">
        <f>G72</f>
        <v>0.8333333333333334</v>
      </c>
      <c r="J72" s="23" t="s">
        <v>25</v>
      </c>
      <c r="K72" s="22"/>
    </row>
    <row r="73" spans="1:11" ht="11.25">
      <c r="A73" s="23" t="s">
        <v>19</v>
      </c>
      <c r="B73" s="24">
        <v>1.5</v>
      </c>
      <c r="C73" s="24"/>
      <c r="D73" s="25" t="s">
        <v>27</v>
      </c>
      <c r="E73" s="26">
        <f t="shared" si="5"/>
        <v>30</v>
      </c>
      <c r="F73" s="27" t="s">
        <v>13</v>
      </c>
      <c r="G73" s="28">
        <f>E73</f>
        <v>30</v>
      </c>
      <c r="H73" s="23" t="s">
        <v>13</v>
      </c>
      <c r="I73" s="29">
        <f>G73</f>
        <v>30</v>
      </c>
      <c r="J73" s="23" t="s">
        <v>13</v>
      </c>
      <c r="K73" s="22"/>
    </row>
    <row r="74" spans="1:11" ht="11.25">
      <c r="A74" s="23" t="s">
        <v>33</v>
      </c>
      <c r="B74" s="24">
        <v>0.33</v>
      </c>
      <c r="C74" s="24"/>
      <c r="D74" s="25" t="s">
        <v>6</v>
      </c>
      <c r="E74" s="26">
        <f t="shared" si="5"/>
        <v>6.6000000000000005</v>
      </c>
      <c r="F74" s="27" t="s">
        <v>26</v>
      </c>
      <c r="G74" s="28">
        <f>E74/3</f>
        <v>2.2</v>
      </c>
      <c r="H74" s="23" t="s">
        <v>25</v>
      </c>
      <c r="I74" s="29">
        <f>G74</f>
        <v>2.2</v>
      </c>
      <c r="J74" s="23" t="s">
        <v>25</v>
      </c>
      <c r="K74" s="22"/>
    </row>
    <row r="75" spans="1:11" ht="11.25">
      <c r="A75" s="23" t="s">
        <v>40</v>
      </c>
      <c r="B75" s="24">
        <v>0.83</v>
      </c>
      <c r="C75" s="24"/>
      <c r="D75" s="25" t="s">
        <v>8</v>
      </c>
      <c r="E75" s="26">
        <f t="shared" si="5"/>
        <v>16.599999999999998</v>
      </c>
      <c r="F75" s="27" t="s">
        <v>25</v>
      </c>
      <c r="G75" s="28">
        <f>E75/16</f>
        <v>1.0374999999999999</v>
      </c>
      <c r="H75" s="23" t="s">
        <v>12</v>
      </c>
      <c r="I75" s="29">
        <f>E75/16</f>
        <v>1.0374999999999999</v>
      </c>
      <c r="J75" s="23" t="s">
        <v>12</v>
      </c>
      <c r="K75" s="22"/>
    </row>
    <row r="76" spans="1:11" ht="11.25">
      <c r="A76" s="23" t="s">
        <v>41</v>
      </c>
      <c r="B76" s="24">
        <v>3</v>
      </c>
      <c r="C76" s="24"/>
      <c r="D76" s="25" t="s">
        <v>42</v>
      </c>
      <c r="E76" s="26">
        <f t="shared" si="5"/>
        <v>60</v>
      </c>
      <c r="F76" s="27" t="s">
        <v>42</v>
      </c>
      <c r="G76" s="28">
        <f>E76</f>
        <v>60</v>
      </c>
      <c r="H76" s="23" t="s">
        <v>42</v>
      </c>
      <c r="I76" s="29">
        <f>G76</f>
        <v>60</v>
      </c>
      <c r="J76" s="23" t="s">
        <v>42</v>
      </c>
      <c r="K76" s="22"/>
    </row>
    <row r="77" spans="1:11" ht="11.25">
      <c r="A77" s="22"/>
      <c r="B77" s="39"/>
      <c r="C77" s="39"/>
      <c r="D77" s="25"/>
      <c r="E77" s="31"/>
      <c r="F77" s="22"/>
      <c r="G77" s="39"/>
      <c r="H77" s="22"/>
      <c r="I77" s="39"/>
      <c r="J77" s="22"/>
      <c r="K77" s="22"/>
    </row>
    <row r="78" spans="1:11" ht="11.25">
      <c r="A78" s="15" t="s">
        <v>58</v>
      </c>
      <c r="B78" s="16" t="s">
        <v>32</v>
      </c>
      <c r="C78" s="16"/>
      <c r="D78" s="17">
        <v>10</v>
      </c>
      <c r="E78" s="16"/>
      <c r="F78" s="19"/>
      <c r="G78" s="18"/>
      <c r="H78" s="15"/>
      <c r="I78" s="20"/>
      <c r="J78" s="21"/>
      <c r="K78" s="22"/>
    </row>
    <row r="79" spans="1:11" ht="11.25">
      <c r="A79" s="23" t="s">
        <v>14</v>
      </c>
      <c r="B79" s="24">
        <v>1</v>
      </c>
      <c r="C79" s="24"/>
      <c r="D79" s="25" t="s">
        <v>7</v>
      </c>
      <c r="E79" s="26">
        <f aca="true" t="shared" si="6" ref="E79:E86">$D$78*B79</f>
        <v>10</v>
      </c>
      <c r="F79" s="27" t="s">
        <v>11</v>
      </c>
      <c r="G79" s="28">
        <f>E79</f>
        <v>10</v>
      </c>
      <c r="H79" s="23" t="s">
        <v>11</v>
      </c>
      <c r="I79" s="29"/>
      <c r="J79" s="22"/>
      <c r="K79" s="22"/>
    </row>
    <row r="80" spans="1:11" ht="11.25">
      <c r="A80" s="23" t="s">
        <v>22</v>
      </c>
      <c r="B80" s="24">
        <v>0.5</v>
      </c>
      <c r="C80" s="24"/>
      <c r="D80" s="25" t="s">
        <v>8</v>
      </c>
      <c r="E80" s="26">
        <f t="shared" si="6"/>
        <v>5</v>
      </c>
      <c r="F80" s="27" t="s">
        <v>25</v>
      </c>
      <c r="G80" s="28">
        <f>E80/16</f>
        <v>0.3125</v>
      </c>
      <c r="H80" s="23" t="s">
        <v>12</v>
      </c>
      <c r="I80" s="29"/>
      <c r="J80" s="22"/>
      <c r="K80" s="22"/>
    </row>
    <row r="81" spans="1:11" ht="11.25">
      <c r="A81" s="23" t="s">
        <v>52</v>
      </c>
      <c r="B81" s="24">
        <v>0.5</v>
      </c>
      <c r="C81" s="24"/>
      <c r="D81" s="25" t="s">
        <v>8</v>
      </c>
      <c r="E81" s="26">
        <f t="shared" si="6"/>
        <v>5</v>
      </c>
      <c r="F81" s="27" t="s">
        <v>25</v>
      </c>
      <c r="G81" s="28">
        <f>E81/16</f>
        <v>0.3125</v>
      </c>
      <c r="H81" s="23" t="s">
        <v>12</v>
      </c>
      <c r="I81" s="29"/>
      <c r="J81" s="22"/>
      <c r="K81" s="22"/>
    </row>
    <row r="82" spans="1:11" ht="11.25">
      <c r="A82" s="23" t="s">
        <v>55</v>
      </c>
      <c r="B82" s="24">
        <v>0.5</v>
      </c>
      <c r="C82" s="24"/>
      <c r="D82" s="25" t="s">
        <v>13</v>
      </c>
      <c r="E82" s="26">
        <f t="shared" si="6"/>
        <v>5</v>
      </c>
      <c r="F82" s="27" t="s">
        <v>13</v>
      </c>
      <c r="G82" s="28">
        <f>$D$78*B82</f>
        <v>5</v>
      </c>
      <c r="H82" s="23" t="s">
        <v>13</v>
      </c>
      <c r="I82" s="29"/>
      <c r="J82" s="22"/>
      <c r="K82" s="22"/>
    </row>
    <row r="83" spans="1:11" ht="11.25">
      <c r="A83" s="23" t="s">
        <v>54</v>
      </c>
      <c r="B83" s="24">
        <v>0.5</v>
      </c>
      <c r="C83" s="24"/>
      <c r="D83" s="25" t="s">
        <v>13</v>
      </c>
      <c r="E83" s="26">
        <f t="shared" si="6"/>
        <v>5</v>
      </c>
      <c r="F83" s="27" t="s">
        <v>13</v>
      </c>
      <c r="G83" s="28">
        <f>$D$78*B83</f>
        <v>5</v>
      </c>
      <c r="H83" s="23" t="s">
        <v>13</v>
      </c>
      <c r="I83" s="29"/>
      <c r="J83" s="22"/>
      <c r="K83" s="22"/>
    </row>
    <row r="84" spans="1:11" ht="11.25">
      <c r="A84" s="23" t="s">
        <v>53</v>
      </c>
      <c r="B84" s="24">
        <v>0.3</v>
      </c>
      <c r="C84" s="24"/>
      <c r="D84" s="25" t="s">
        <v>8</v>
      </c>
      <c r="E84" s="26">
        <f t="shared" si="6"/>
        <v>3</v>
      </c>
      <c r="F84" s="27" t="s">
        <v>25</v>
      </c>
      <c r="G84" s="28">
        <f>E84/16</f>
        <v>0.1875</v>
      </c>
      <c r="H84" s="23" t="s">
        <v>12</v>
      </c>
      <c r="I84" s="29"/>
      <c r="J84" s="22"/>
      <c r="K84" s="22"/>
    </row>
    <row r="85" spans="1:11" ht="11.25">
      <c r="A85" s="23" t="s">
        <v>56</v>
      </c>
      <c r="B85" s="39">
        <v>0.15</v>
      </c>
      <c r="C85" s="39"/>
      <c r="D85" s="25" t="s">
        <v>8</v>
      </c>
      <c r="E85" s="26">
        <f t="shared" si="6"/>
        <v>1.5</v>
      </c>
      <c r="F85" s="27" t="s">
        <v>25</v>
      </c>
      <c r="G85" s="29">
        <f>E85/16</f>
        <v>0.09375</v>
      </c>
      <c r="H85" s="23" t="s">
        <v>12</v>
      </c>
      <c r="I85" s="39"/>
      <c r="J85" s="22"/>
      <c r="K85" s="22"/>
    </row>
    <row r="86" spans="1:11" ht="11.25">
      <c r="A86" s="23" t="s">
        <v>57</v>
      </c>
      <c r="B86" s="39">
        <v>0.2</v>
      </c>
      <c r="C86" s="39"/>
      <c r="D86" s="25" t="s">
        <v>9</v>
      </c>
      <c r="E86" s="26">
        <f t="shared" si="6"/>
        <v>2</v>
      </c>
      <c r="F86" s="27" t="s">
        <v>12</v>
      </c>
      <c r="G86" s="29">
        <f>$D$78*B86</f>
        <v>2</v>
      </c>
      <c r="H86" s="23" t="s">
        <v>12</v>
      </c>
      <c r="I86" s="39"/>
      <c r="J86" s="22"/>
      <c r="K86" s="22"/>
    </row>
    <row r="87" spans="1:11" ht="11.25">
      <c r="A87" s="22"/>
      <c r="B87" s="39"/>
      <c r="C87" s="39"/>
      <c r="D87" s="25"/>
      <c r="E87" s="31"/>
      <c r="F87" s="22"/>
      <c r="G87" s="39"/>
      <c r="H87" s="22"/>
      <c r="I87" s="39"/>
      <c r="J87" s="22"/>
      <c r="K87" s="22"/>
    </row>
    <row r="88" spans="1:11" ht="11.25">
      <c r="A88" s="15" t="s">
        <v>59</v>
      </c>
      <c r="B88" s="16" t="s">
        <v>32</v>
      </c>
      <c r="C88" s="16"/>
      <c r="D88" s="17">
        <v>50</v>
      </c>
      <c r="E88" s="16"/>
      <c r="F88" s="19"/>
      <c r="G88" s="18"/>
      <c r="H88" s="15"/>
      <c r="I88" s="20"/>
      <c r="J88" s="21"/>
      <c r="K88" s="22"/>
    </row>
    <row r="89" spans="1:11" ht="11.25">
      <c r="A89" s="23" t="s">
        <v>14</v>
      </c>
      <c r="B89" s="24">
        <v>1</v>
      </c>
      <c r="C89" s="24"/>
      <c r="D89" s="25" t="s">
        <v>7</v>
      </c>
      <c r="E89" s="26">
        <f aca="true" t="shared" si="7" ref="E89:E94">$D$88*B89</f>
        <v>50</v>
      </c>
      <c r="F89" s="27" t="s">
        <v>11</v>
      </c>
      <c r="G89" s="28">
        <f>E89</f>
        <v>50</v>
      </c>
      <c r="H89" s="23" t="s">
        <v>11</v>
      </c>
      <c r="I89" s="29"/>
      <c r="J89" s="22"/>
      <c r="K89" s="22"/>
    </row>
    <row r="90" spans="1:11" ht="11.25">
      <c r="A90" s="23" t="s">
        <v>22</v>
      </c>
      <c r="B90" s="24">
        <v>0.4</v>
      </c>
      <c r="C90" s="24"/>
      <c r="D90" s="25" t="s">
        <v>8</v>
      </c>
      <c r="E90" s="26">
        <f t="shared" si="7"/>
        <v>20</v>
      </c>
      <c r="F90" s="27" t="s">
        <v>25</v>
      </c>
      <c r="G90" s="28">
        <f>E90/16</f>
        <v>1.25</v>
      </c>
      <c r="H90" s="23" t="s">
        <v>12</v>
      </c>
      <c r="I90" s="29"/>
      <c r="J90" s="22"/>
      <c r="K90" s="22"/>
    </row>
    <row r="91" spans="1:11" ht="11.25">
      <c r="A91" s="23" t="s">
        <v>38</v>
      </c>
      <c r="B91" s="37">
        <v>0.025</v>
      </c>
      <c r="C91" s="37"/>
      <c r="D91" s="25" t="s">
        <v>6</v>
      </c>
      <c r="E91" s="40">
        <f t="shared" si="7"/>
        <v>1.25</v>
      </c>
      <c r="F91" s="27" t="s">
        <v>26</v>
      </c>
      <c r="G91" s="28">
        <f>E91/3</f>
        <v>0.4166666666666667</v>
      </c>
      <c r="H91" s="23" t="s">
        <v>25</v>
      </c>
      <c r="I91" s="29"/>
      <c r="J91" s="22"/>
      <c r="K91" s="22"/>
    </row>
    <row r="92" spans="1:11" ht="11.25">
      <c r="A92" s="23" t="s">
        <v>63</v>
      </c>
      <c r="B92" s="37">
        <v>0.05</v>
      </c>
      <c r="C92" s="37"/>
      <c r="D92" s="25" t="s">
        <v>6</v>
      </c>
      <c r="E92" s="40">
        <f t="shared" si="7"/>
        <v>2.5</v>
      </c>
      <c r="F92" s="27" t="s">
        <v>26</v>
      </c>
      <c r="G92" s="28">
        <f>E92/3</f>
        <v>0.8333333333333334</v>
      </c>
      <c r="H92" s="23" t="s">
        <v>25</v>
      </c>
      <c r="I92" s="29"/>
      <c r="J92" s="22"/>
      <c r="K92" s="22"/>
    </row>
    <row r="93" spans="1:11" ht="11.25">
      <c r="A93" s="23" t="s">
        <v>36</v>
      </c>
      <c r="B93" s="37">
        <v>0.05</v>
      </c>
      <c r="C93" s="37"/>
      <c r="D93" s="25" t="s">
        <v>6</v>
      </c>
      <c r="E93" s="40">
        <f>$D$88*B93</f>
        <v>2.5</v>
      </c>
      <c r="F93" s="27" t="s">
        <v>26</v>
      </c>
      <c r="G93" s="28">
        <f>E93/3</f>
        <v>0.8333333333333334</v>
      </c>
      <c r="H93" s="23" t="s">
        <v>25</v>
      </c>
      <c r="I93" s="29"/>
      <c r="J93" s="22"/>
      <c r="K93" s="22"/>
    </row>
    <row r="94" spans="1:11" ht="11.25">
      <c r="A94" s="23" t="s">
        <v>60</v>
      </c>
      <c r="B94" s="37">
        <v>0.05</v>
      </c>
      <c r="C94" s="37"/>
      <c r="D94" s="25" t="s">
        <v>6</v>
      </c>
      <c r="E94" s="40">
        <f t="shared" si="7"/>
        <v>2.5</v>
      </c>
      <c r="F94" s="27" t="s">
        <v>26</v>
      </c>
      <c r="G94" s="28">
        <f>E94/3</f>
        <v>0.8333333333333334</v>
      </c>
      <c r="H94" s="23" t="s">
        <v>25</v>
      </c>
      <c r="I94" s="29"/>
      <c r="J94" s="22"/>
      <c r="K94" s="22"/>
    </row>
    <row r="95" spans="1:11" ht="11.25">
      <c r="A95" s="23" t="s">
        <v>53</v>
      </c>
      <c r="B95" s="37">
        <v>0.05</v>
      </c>
      <c r="C95" s="37"/>
      <c r="D95" s="25" t="s">
        <v>6</v>
      </c>
      <c r="E95" s="40">
        <f>$D$88*B96</f>
        <v>2.5</v>
      </c>
      <c r="F95" s="27" t="s">
        <v>26</v>
      </c>
      <c r="G95" s="28">
        <f>E95/3</f>
        <v>0.8333333333333334</v>
      </c>
      <c r="H95" s="23" t="s">
        <v>25</v>
      </c>
      <c r="I95" s="29"/>
      <c r="J95" s="22"/>
      <c r="K95" s="22"/>
    </row>
    <row r="96" spans="1:11" ht="11.25">
      <c r="A96" s="23" t="s">
        <v>64</v>
      </c>
      <c r="B96" s="41">
        <v>0.05</v>
      </c>
      <c r="C96" s="41"/>
      <c r="D96" s="22" t="s">
        <v>6</v>
      </c>
      <c r="E96" s="42">
        <f>$D$88*B95</f>
        <v>2.5</v>
      </c>
      <c r="F96" s="27" t="s">
        <v>26</v>
      </c>
      <c r="G96" s="43">
        <v>0.5</v>
      </c>
      <c r="H96" s="23" t="s">
        <v>25</v>
      </c>
      <c r="I96" s="23"/>
      <c r="J96" s="22"/>
      <c r="K96" s="22"/>
    </row>
    <row r="97" spans="1:11" ht="11.25">
      <c r="A97" s="23" t="s">
        <v>56</v>
      </c>
      <c r="B97" s="39">
        <v>0.2</v>
      </c>
      <c r="C97" s="39"/>
      <c r="D97" s="25" t="s">
        <v>8</v>
      </c>
      <c r="E97" s="26">
        <f>$D$88*B97</f>
        <v>10</v>
      </c>
      <c r="F97" s="27" t="s">
        <v>25</v>
      </c>
      <c r="G97" s="29">
        <f>E97/16</f>
        <v>0.625</v>
      </c>
      <c r="H97" s="23" t="s">
        <v>12</v>
      </c>
      <c r="I97" s="39"/>
      <c r="J97" s="22"/>
      <c r="K97" s="22"/>
    </row>
    <row r="98" spans="1:11" ht="11.25">
      <c r="A98" s="23" t="s">
        <v>33</v>
      </c>
      <c r="B98" s="39">
        <v>0.1</v>
      </c>
      <c r="C98" s="39"/>
      <c r="D98" s="25" t="s">
        <v>8</v>
      </c>
      <c r="E98" s="26">
        <f>$D$88*B98</f>
        <v>5</v>
      </c>
      <c r="F98" s="27" t="s">
        <v>25</v>
      </c>
      <c r="G98" s="29">
        <f>E97/16</f>
        <v>0.625</v>
      </c>
      <c r="H98" s="23" t="s">
        <v>12</v>
      </c>
      <c r="I98" s="39"/>
      <c r="J98" s="22"/>
      <c r="K98" s="22"/>
    </row>
    <row r="99" spans="1:11" ht="11.25">
      <c r="A99" s="23" t="s">
        <v>61</v>
      </c>
      <c r="B99" s="24">
        <v>1</v>
      </c>
      <c r="C99" s="24"/>
      <c r="D99" s="25" t="s">
        <v>62</v>
      </c>
      <c r="E99" s="26">
        <f>$D$88*B99</f>
        <v>50</v>
      </c>
      <c r="F99" s="27" t="s">
        <v>13</v>
      </c>
      <c r="G99" s="28">
        <f>E99</f>
        <v>50</v>
      </c>
      <c r="H99" s="23" t="s">
        <v>13</v>
      </c>
      <c r="I99" s="29"/>
      <c r="J99" s="22"/>
      <c r="K99" s="22"/>
    </row>
    <row r="100" spans="1:11" ht="11.25">
      <c r="A100" s="23"/>
      <c r="B100" s="31"/>
      <c r="C100" s="31"/>
      <c r="D100" s="25"/>
      <c r="E100" s="26"/>
      <c r="F100" s="27"/>
      <c r="G100" s="28"/>
      <c r="H100" s="23"/>
      <c r="I100" s="29"/>
      <c r="J100" s="22"/>
      <c r="K100" s="22"/>
    </row>
    <row r="101" spans="1:11" ht="11.25">
      <c r="A101" s="15" t="s">
        <v>65</v>
      </c>
      <c r="B101" s="16" t="s">
        <v>32</v>
      </c>
      <c r="C101" s="16"/>
      <c r="D101" s="17">
        <v>35</v>
      </c>
      <c r="E101" s="16"/>
      <c r="F101" s="19"/>
      <c r="G101" s="18"/>
      <c r="H101" s="15"/>
      <c r="I101" s="20"/>
      <c r="J101" s="21"/>
      <c r="K101" s="22"/>
    </row>
    <row r="102" spans="1:11" ht="11.25">
      <c r="A102" s="23" t="s">
        <v>70</v>
      </c>
      <c r="B102" s="24">
        <v>1</v>
      </c>
      <c r="C102" s="24"/>
      <c r="D102" s="25" t="s">
        <v>7</v>
      </c>
      <c r="E102" s="26">
        <f aca="true" t="shared" si="8" ref="E102:E108">$D$101*B102</f>
        <v>35</v>
      </c>
      <c r="F102" s="27" t="s">
        <v>11</v>
      </c>
      <c r="G102" s="28">
        <f>E102</f>
        <v>35</v>
      </c>
      <c r="H102" s="23" t="s">
        <v>11</v>
      </c>
      <c r="I102" s="29"/>
      <c r="J102" s="22"/>
      <c r="K102" s="22"/>
    </row>
    <row r="103" spans="1:11" ht="11.25">
      <c r="A103" s="23" t="s">
        <v>22</v>
      </c>
      <c r="B103" s="24">
        <v>0.5</v>
      </c>
      <c r="C103" s="24"/>
      <c r="D103" s="25" t="s">
        <v>8</v>
      </c>
      <c r="E103" s="26">
        <f t="shared" si="8"/>
        <v>17.5</v>
      </c>
      <c r="F103" s="27" t="s">
        <v>25</v>
      </c>
      <c r="G103" s="28">
        <f>E103/16</f>
        <v>1.09375</v>
      </c>
      <c r="H103" s="23" t="s">
        <v>12</v>
      </c>
      <c r="I103" s="29"/>
      <c r="J103" s="22"/>
      <c r="K103" s="22"/>
    </row>
    <row r="104" spans="1:11" ht="11.25">
      <c r="A104" s="23" t="s">
        <v>61</v>
      </c>
      <c r="B104" s="24">
        <v>0.8</v>
      </c>
      <c r="C104" s="24"/>
      <c r="D104" s="25" t="s">
        <v>6</v>
      </c>
      <c r="E104" s="26">
        <f>$D$101*B104</f>
        <v>28</v>
      </c>
      <c r="F104" s="27" t="s">
        <v>26</v>
      </c>
      <c r="G104" s="28">
        <f>E104/3</f>
        <v>9.333333333333334</v>
      </c>
      <c r="H104" s="22" t="s">
        <v>80</v>
      </c>
      <c r="I104" s="29"/>
      <c r="J104" s="22"/>
      <c r="K104" s="22"/>
    </row>
    <row r="105" spans="1:11" ht="11.25">
      <c r="A105" s="23" t="s">
        <v>67</v>
      </c>
      <c r="B105" s="24">
        <v>0.4</v>
      </c>
      <c r="C105" s="24"/>
      <c r="D105" s="25" t="s">
        <v>6</v>
      </c>
      <c r="E105" s="26">
        <f t="shared" si="8"/>
        <v>14</v>
      </c>
      <c r="F105" s="27" t="s">
        <v>26</v>
      </c>
      <c r="G105" s="29">
        <f>E105/3</f>
        <v>4.666666666666667</v>
      </c>
      <c r="H105" s="23" t="s">
        <v>25</v>
      </c>
      <c r="I105" s="29"/>
      <c r="J105" s="22"/>
      <c r="K105" s="22"/>
    </row>
    <row r="106" spans="1:11" ht="11.25">
      <c r="A106" s="23" t="s">
        <v>66</v>
      </c>
      <c r="B106" s="39">
        <v>0.8</v>
      </c>
      <c r="C106" s="39"/>
      <c r="D106" s="25" t="s">
        <v>8</v>
      </c>
      <c r="E106" s="26">
        <f t="shared" si="8"/>
        <v>28</v>
      </c>
      <c r="F106" s="27" t="s">
        <v>25</v>
      </c>
      <c r="G106" s="29">
        <f>E106/16</f>
        <v>1.75</v>
      </c>
      <c r="H106" s="23" t="s">
        <v>12</v>
      </c>
      <c r="I106" s="39"/>
      <c r="J106" s="22"/>
      <c r="K106" s="22"/>
    </row>
    <row r="107" spans="1:11" ht="11.25">
      <c r="A107" s="23" t="s">
        <v>68</v>
      </c>
      <c r="B107" s="39">
        <v>0.8</v>
      </c>
      <c r="C107" s="39"/>
      <c r="D107" s="25" t="s">
        <v>8</v>
      </c>
      <c r="E107" s="26">
        <f t="shared" si="8"/>
        <v>28</v>
      </c>
      <c r="F107" s="27" t="s">
        <v>25</v>
      </c>
      <c r="G107" s="29">
        <f>E107/16</f>
        <v>1.75</v>
      </c>
      <c r="H107" s="23" t="s">
        <v>12</v>
      </c>
      <c r="I107" s="39"/>
      <c r="J107" s="22"/>
      <c r="K107" s="22"/>
    </row>
    <row r="108" spans="1:11" ht="11.25">
      <c r="A108" s="23" t="s">
        <v>69</v>
      </c>
      <c r="B108" s="39">
        <v>0.8</v>
      </c>
      <c r="C108" s="39"/>
      <c r="D108" s="25" t="s">
        <v>8</v>
      </c>
      <c r="E108" s="26">
        <f t="shared" si="8"/>
        <v>28</v>
      </c>
      <c r="F108" s="27" t="s">
        <v>25</v>
      </c>
      <c r="G108" s="29">
        <f>E108/16</f>
        <v>1.75</v>
      </c>
      <c r="H108" s="23" t="s">
        <v>12</v>
      </c>
      <c r="I108" s="39"/>
      <c r="J108" s="22"/>
      <c r="K108" s="22" t="s">
        <v>82</v>
      </c>
    </row>
    <row r="110" spans="1:10" ht="11.25">
      <c r="A110" s="48" t="s">
        <v>0</v>
      </c>
      <c r="B110" s="49"/>
      <c r="C110" s="49"/>
      <c r="D110" s="49"/>
      <c r="E110" s="49"/>
      <c r="F110" s="49"/>
      <c r="G110" s="49"/>
      <c r="H110" s="49"/>
      <c r="I110" s="49"/>
      <c r="J110" s="49"/>
    </row>
  </sheetData>
  <sheetProtection/>
  <mergeCells count="9">
    <mergeCell ref="A1:J1"/>
    <mergeCell ref="A4:J4"/>
    <mergeCell ref="A3:J3"/>
    <mergeCell ref="A110:J110"/>
    <mergeCell ref="A6:J6"/>
    <mergeCell ref="A8:J8"/>
    <mergeCell ref="A7:J7"/>
    <mergeCell ref="A30:H30"/>
    <mergeCell ref="A5:J5"/>
  </mergeCells>
  <printOptions/>
  <pageMargins left="0.75" right="0.75" top="1" bottom="1" header="0.5" footer="0.5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4"/>
  <sheetViews>
    <sheetView zoomScale="250" zoomScaleNormal="250" zoomScalePageLayoutView="0" workbookViewId="0" topLeftCell="A57">
      <selection activeCell="A57" sqref="A57"/>
    </sheetView>
  </sheetViews>
  <sheetFormatPr defaultColWidth="9.00390625" defaultRowHeight="12"/>
  <cols>
    <col min="1" max="1" width="25.875" style="0" bestFit="1" customWidth="1"/>
    <col min="2" max="2" width="29.625" style="0" customWidth="1"/>
    <col min="7" max="7" width="13.375" style="0" bestFit="1" customWidth="1"/>
  </cols>
  <sheetData>
    <row r="1" ht="11.25" hidden="1"/>
    <row r="2" spans="2:9" ht="11.25" hidden="1">
      <c r="B2" s="34"/>
      <c r="C2" s="31"/>
      <c r="D2" s="31"/>
      <c r="E2" s="25"/>
      <c r="F2" s="28"/>
      <c r="G2" s="19"/>
      <c r="H2" s="18"/>
      <c r="I2" s="15"/>
    </row>
    <row r="3" spans="2:9" ht="11.25" hidden="1">
      <c r="B3" s="35"/>
      <c r="C3" s="16"/>
      <c r="D3" s="16"/>
      <c r="E3" s="17"/>
      <c r="F3" s="16"/>
      <c r="G3" s="19"/>
      <c r="H3" s="18"/>
      <c r="I3" s="15"/>
    </row>
    <row r="4" spans="2:9" ht="11.25" hidden="1">
      <c r="B4" s="23"/>
      <c r="C4" s="24"/>
      <c r="D4" s="24"/>
      <c r="E4" s="25"/>
      <c r="F4" s="26"/>
      <c r="G4" s="27"/>
      <c r="H4" s="28"/>
      <c r="I4" s="23"/>
    </row>
    <row r="5" spans="2:9" ht="11.25" hidden="1">
      <c r="B5" s="23"/>
      <c r="C5" s="24"/>
      <c r="D5" s="24"/>
      <c r="E5" s="25"/>
      <c r="F5" s="26"/>
      <c r="G5" s="27"/>
      <c r="H5" s="28"/>
      <c r="I5" s="23"/>
    </row>
    <row r="6" spans="2:9" ht="11.25" hidden="1">
      <c r="B6" s="23"/>
      <c r="C6" s="24"/>
      <c r="D6" s="24"/>
      <c r="E6" s="25"/>
      <c r="F6" s="26"/>
      <c r="G6" s="27"/>
      <c r="H6" s="28"/>
      <c r="I6" s="23"/>
    </row>
    <row r="7" spans="2:9" ht="11.25" hidden="1">
      <c r="B7" s="23"/>
      <c r="C7" s="24"/>
      <c r="D7" s="24"/>
      <c r="E7" s="25"/>
      <c r="F7" s="26"/>
      <c r="G7" s="27"/>
      <c r="H7" s="28"/>
      <c r="I7" s="23"/>
    </row>
    <row r="8" spans="2:9" ht="11.25" hidden="1">
      <c r="B8" s="23"/>
      <c r="C8" s="24"/>
      <c r="D8" s="24"/>
      <c r="E8" s="25"/>
      <c r="F8" s="26"/>
      <c r="G8" s="27"/>
      <c r="H8" s="28"/>
      <c r="I8" s="23"/>
    </row>
    <row r="9" spans="2:9" ht="11.25" hidden="1">
      <c r="B9" s="23"/>
      <c r="C9" s="37"/>
      <c r="D9" s="24"/>
      <c r="E9" s="25"/>
      <c r="F9" s="26"/>
      <c r="G9" s="27"/>
      <c r="H9" s="38"/>
      <c r="I9" s="23"/>
    </row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spans="1:8" ht="11.25">
      <c r="A57" s="34" t="s">
        <v>86</v>
      </c>
      <c r="B57" s="31"/>
      <c r="C57" s="31"/>
      <c r="D57" s="25" t="s">
        <v>84</v>
      </c>
      <c r="E57" s="28"/>
      <c r="F57" s="19"/>
      <c r="G57" s="18"/>
      <c r="H57" s="15"/>
    </row>
    <row r="58" spans="1:8" ht="34.5">
      <c r="A58" s="35" t="s">
        <v>78</v>
      </c>
      <c r="B58" s="16" t="s">
        <v>32</v>
      </c>
      <c r="C58" s="16"/>
      <c r="D58" s="17">
        <v>13</v>
      </c>
      <c r="E58" s="16" t="s">
        <v>85</v>
      </c>
      <c r="F58" s="19"/>
      <c r="G58" s="18"/>
      <c r="H58" s="15"/>
    </row>
    <row r="59" spans="1:8" ht="11.25">
      <c r="A59" s="23" t="s">
        <v>46</v>
      </c>
      <c r="B59" s="24">
        <v>1</v>
      </c>
      <c r="C59" s="24"/>
      <c r="D59" s="25" t="s">
        <v>7</v>
      </c>
      <c r="E59" s="26">
        <f aca="true" t="shared" si="0" ref="E59:E64">$D$58*B59</f>
        <v>13</v>
      </c>
      <c r="F59" s="27" t="s">
        <v>11</v>
      </c>
      <c r="G59" s="28">
        <f>E59</f>
        <v>13</v>
      </c>
      <c r="H59" s="23" t="s">
        <v>11</v>
      </c>
    </row>
    <row r="60" spans="1:8" ht="11.25">
      <c r="A60" s="23" t="s">
        <v>22</v>
      </c>
      <c r="B60" s="24">
        <v>0.5</v>
      </c>
      <c r="C60" s="24"/>
      <c r="D60" s="25" t="s">
        <v>8</v>
      </c>
      <c r="E60" s="26">
        <f t="shared" si="0"/>
        <v>6.5</v>
      </c>
      <c r="F60" s="27" t="s">
        <v>25</v>
      </c>
      <c r="G60" s="28">
        <f>E60/16</f>
        <v>0.40625</v>
      </c>
      <c r="H60" s="23" t="s">
        <v>12</v>
      </c>
    </row>
    <row r="61" spans="1:8" ht="11.25">
      <c r="A61" s="23" t="s">
        <v>34</v>
      </c>
      <c r="B61" s="24">
        <v>1.16</v>
      </c>
      <c r="C61" s="24"/>
      <c r="D61" s="25" t="s">
        <v>8</v>
      </c>
      <c r="E61" s="26">
        <f t="shared" si="0"/>
        <v>15.079999999999998</v>
      </c>
      <c r="F61" s="27" t="s">
        <v>25</v>
      </c>
      <c r="G61" s="28">
        <f>+E61/16</f>
        <v>0.9424999999999999</v>
      </c>
      <c r="H61" s="23" t="s">
        <v>12</v>
      </c>
    </row>
    <row r="62" spans="1:8" ht="11.25">
      <c r="A62" s="23" t="s">
        <v>83</v>
      </c>
      <c r="B62" s="24">
        <v>0.6</v>
      </c>
      <c r="C62" s="24"/>
      <c r="D62" s="25" t="s">
        <v>43</v>
      </c>
      <c r="E62" s="26">
        <f t="shared" si="0"/>
        <v>7.8</v>
      </c>
      <c r="F62" s="27" t="s">
        <v>44</v>
      </c>
      <c r="G62" s="28">
        <f>E62/8</f>
        <v>0.975</v>
      </c>
      <c r="H62" s="23" t="s">
        <v>12</v>
      </c>
    </row>
    <row r="63" spans="1:8" ht="11.25">
      <c r="A63" s="23" t="s">
        <v>75</v>
      </c>
      <c r="B63" s="24">
        <v>0.6</v>
      </c>
      <c r="C63" s="24"/>
      <c r="D63" s="25" t="s">
        <v>43</v>
      </c>
      <c r="E63" s="26">
        <f t="shared" si="0"/>
        <v>7.8</v>
      </c>
      <c r="F63" s="27" t="s">
        <v>44</v>
      </c>
      <c r="G63" s="28">
        <f>E63/8</f>
        <v>0.975</v>
      </c>
      <c r="H63" s="23" t="s">
        <v>12</v>
      </c>
    </row>
    <row r="64" spans="1:8" ht="11.25">
      <c r="A64" s="23" t="s">
        <v>76</v>
      </c>
      <c r="B64" s="37">
        <v>0.04</v>
      </c>
      <c r="C64" s="24"/>
      <c r="D64" s="25" t="s">
        <v>43</v>
      </c>
      <c r="E64" s="26">
        <f t="shared" si="0"/>
        <v>0.52</v>
      </c>
      <c r="F64" s="27" t="s">
        <v>44</v>
      </c>
      <c r="G64" s="38">
        <f>E64/8</f>
        <v>0.065</v>
      </c>
      <c r="H64" s="2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Bennett Bellamy</dc:creator>
  <cp:keywords/>
  <dc:description/>
  <cp:lastModifiedBy>Ralph Sutter</cp:lastModifiedBy>
  <cp:lastPrinted>2001-09-06T01:01:54Z</cp:lastPrinted>
  <dcterms:created xsi:type="dcterms:W3CDTF">2000-10-13T23:42:12Z</dcterms:created>
  <dcterms:modified xsi:type="dcterms:W3CDTF">2021-04-14T00:28:33Z</dcterms:modified>
  <cp:category/>
  <cp:version/>
  <cp:contentType/>
  <cp:contentStatus/>
</cp:coreProperties>
</file>